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<sst xmlns="http://schemas.openxmlformats.org/spreadsheetml/2006/main" count="271" uniqueCount="159">
  <si>
    <t xml:space="preserve">  Фінансовий звіт про використання коштів загального фонду  згідно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</si>
  <si>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</si>
  <si>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</si>
  <si>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</si>
  <si>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</si>
  <si>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</si>
  <si>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</si>
  <si>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</si>
  <si>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</si>
  <si>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</si>
  <si>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</si>
  <si>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</si>
  <si>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</si>
  <si>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</si>
  <si>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</si>
  <si>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</si>
  <si>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</si>
  <si>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</si>
  <si>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</si>
  <si>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</si>
  <si>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</si>
  <si>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</si>
  <si>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</si>
  <si>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</si>
  <si>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</si>
  <si>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</si>
  <si>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</si>
  <si>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</si>
  <si>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</si>
  <si>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</si>
  <si>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</si>
  <si>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</si>
  <si>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</si>
  <si>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</si>
  <si>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</si>
  <si>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</si>
  <si>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</si>
  <si>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</si>
  <si>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</si>
  <si>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</si>
  <si>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</si>
  <si>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</si>
  <si>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</si>
  <si>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</si>
  <si>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</si>
  <si>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</si>
  <si>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</si>
  <si>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</si>
  <si>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</si>
  <si>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</si>
  <si>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</si>
  <si>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</si>
  <si>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</si>
  <si>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</si>
  <si>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</si>
  <si>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</si>
  <si>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</si>
  <si>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</si>
  <si>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</si>
  <si>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</si>
  <si>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</si>
  <si>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</si>
  <si>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</si>
  <si>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</si>
  <si>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</si>
  <si>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</si>
  <si>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</si>
  <si>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</si>
  <si>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</si>
  <si>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</si>
  <si>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</si>
  <si>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</si>
  <si>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</si>
  <si>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</si>
  <si>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</si>
  <si>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</si>
  <si>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</si>
  <si>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</si>
  <si>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</si>
  <si>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</si>
  <si>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</si>
  <si>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</si>
  <si>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</si>
  <si>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</si>
  <si>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</si>
  <si>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</si>
  <si>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</si>
  <si>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</si>
  <si>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</si>
  <si>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</si>
  <si>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</si>
  <si>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</si>
  <si>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</si>
  <si>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</si>
  <si>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</si>
  <si>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</si>
  <si>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</si>
  <si>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</si>
  <si>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</si>
  <si>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</si>
  <si>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</si>
  <si>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</si>
  <si>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</si>
  <si>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</si>
  <si>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</si>
  <si>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</si>
  <si>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</si>
  <si>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</si>
  <si>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</si>
  <si>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</si>
  <si>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</si>
  <si>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</si>
  <si>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</si>
  <si>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</si>
  <si>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</si>
  <si>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</si>
  <si>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</si>
  <si>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</si>
  <si>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</si>
  <si>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</si>
  <si>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</si>
  <si>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</si>
  <si>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</si>
  <si>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</si>
  <si>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</si>
  <si>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</si>
  <si>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</si>
  <si>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</si>
  <si>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</si>
  <si>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</si>
  <si>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</si>
  <si>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</si>
  <si>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</si>
  <si>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</si>
  <si>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</si>
  <si>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</si>
  <si>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</si>
  <si>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</si>
  <si>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</si>
  <si>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</si>
  <si>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</si>
  <si>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</si>
  <si>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</si>
  <si>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</si>
  <si>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</si>
  <si>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</si>
  <si>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</si>
  <si>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</si>
  <si>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 xml:space="preserve"> профінансовано та використано за 2023 рік</t>
  </si>
  <si>
    <t>Залишок на 01.01.2023р.</t>
  </si>
  <si>
    <t>залишок на 01.01.24р.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</si>
  <si>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 </t>
  </si>
  <si>
    <t xml:space="preserve">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</si>
  <si>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надійшло за вересень</t>
  </si>
  <si>
    <t>Модулі різні</t>
  </si>
  <si>
    <t>Товари господарчі</t>
  </si>
  <si>
    <t>Товари канцелярські</t>
  </si>
  <si>
    <t>Інвентар спортивний</t>
  </si>
  <si>
    <t>Література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</si>
</sst>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6" fillId="53" borderId="16" applyNumberFormat="0" applyFont="0" applyAlignment="0" applyProtection="0"/>
    <xf numFmtId="9" fontId="1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topLeftCell="J1" activePane="topRight" state="frozen"/>
      <selection pane="topLeft" activeCell="L72" sqref="L72"/>
      <selection pane="topRight" activeCell="O99" sqref="O99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5.8515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  <c r="R1" s="1"/>
      <c r="S1" s="1"/>
    </row>
    <row r="2" spans="2:19" ht="15">
      <c r="B2" s="60" t="s">
        <v>142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  <c r="R2" s="1"/>
      <c r="S2" s="1"/>
    </row>
    <row r="3" spans="2:19" ht="1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1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11</v>
      </c>
      <c r="L5" s="63" t="s">
        <v>143</v>
      </c>
      <c r="M5" s="63" t="s">
        <v>12</v>
      </c>
      <c r="N5" s="63" t="s">
        <v>13</v>
      </c>
      <c r="O5" s="63" t="s">
        <v>14</v>
      </c>
      <c r="P5" s="65" t="s">
        <v>144</v>
      </c>
    </row>
    <row r="6" spans="2:16" ht="16.5" thickBot="1" thickTop="1">
      <c r="B6" s="5">
        <v>1</v>
      </c>
      <c r="C6" s="6">
        <v>2</v>
      </c>
      <c r="D6" s="62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6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392509.12999999995</v>
      </c>
      <c r="E8" s="12">
        <f t="shared" si="0"/>
        <v>500672.99</v>
      </c>
      <c r="F8" s="12">
        <f t="shared" si="0"/>
        <v>838359.4199999999</v>
      </c>
      <c r="G8" s="12">
        <f t="shared" si="0"/>
        <v>679596.3400000001</v>
      </c>
      <c r="H8" s="12">
        <f t="shared" si="0"/>
        <v>850536.18</v>
      </c>
      <c r="I8" s="12">
        <f t="shared" si="0"/>
        <v>708841.3</v>
      </c>
      <c r="J8" s="12">
        <f t="shared" si="0"/>
        <v>737961.83</v>
      </c>
      <c r="K8" s="12">
        <f t="shared" si="0"/>
        <v>538922</v>
      </c>
      <c r="L8" s="12">
        <f t="shared" si="0"/>
        <v>572588</v>
      </c>
      <c r="M8" s="12">
        <f t="shared" si="0"/>
        <v>730065.0700000001</v>
      </c>
      <c r="N8" s="12">
        <f t="shared" si="0"/>
        <v>715470.5599999999</v>
      </c>
      <c r="O8" s="12">
        <f>O9+O14+O42</f>
        <v>980867.7000000001</v>
      </c>
      <c r="P8" s="12">
        <f>D8+E8+F8+G8+H8+I8+J8+K8+L8+M8+N8+O8</f>
        <v>8246390.5200000005</v>
      </c>
    </row>
    <row r="9" spans="2:16" ht="28.5" customHeight="1">
      <c r="B9" s="13" t="s">
        <v>18</v>
      </c>
      <c r="C9" s="10">
        <v>2100</v>
      </c>
      <c r="D9" s="12">
        <f>D10</f>
        <v>392398.07999999996</v>
      </c>
      <c r="E9" s="12">
        <f>E10</f>
        <v>391302.12</v>
      </c>
      <c r="F9" s="12">
        <f>F10</f>
        <v>433210.58999999997</v>
      </c>
      <c r="G9" s="12">
        <f>G10</f>
        <v>435868.67000000004</v>
      </c>
      <c r="H9" s="12">
        <f aca="true" t="shared" si="1" ref="H9:O9">H10</f>
        <v>587536.56</v>
      </c>
      <c r="I9" s="12">
        <f t="shared" si="1"/>
        <v>503377.38</v>
      </c>
      <c r="J9" s="12">
        <f t="shared" si="1"/>
        <v>585460.71</v>
      </c>
      <c r="K9" s="12">
        <f t="shared" si="1"/>
        <v>348386.88999999996</v>
      </c>
      <c r="L9" s="12">
        <f t="shared" si="1"/>
        <v>423125.73000000004</v>
      </c>
      <c r="M9" s="12">
        <f t="shared" si="1"/>
        <v>545021.8200000001</v>
      </c>
      <c r="N9" s="12">
        <f t="shared" si="1"/>
        <v>408141.98</v>
      </c>
      <c r="O9" s="12">
        <f t="shared" si="1"/>
        <v>468805.17000000004</v>
      </c>
      <c r="P9" s="12">
        <f aca="true" t="shared" si="2" ref="P9:P42">D9+E9+F9+G9+H9+I9+J9+K9+L9+M9+N9+O9</f>
        <v>5522635.699999999</v>
      </c>
    </row>
    <row r="10" spans="2:16" ht="15" customHeight="1">
      <c r="B10" s="13" t="s">
        <v>19</v>
      </c>
      <c r="C10" s="11">
        <v>2110</v>
      </c>
      <c r="D10" s="12">
        <f>D11+D13</f>
        <v>392398.07999999996</v>
      </c>
      <c r="E10" s="12">
        <f>E11+E13</f>
        <v>391302.12</v>
      </c>
      <c r="F10" s="12">
        <f>F11+F13</f>
        <v>433210.58999999997</v>
      </c>
      <c r="G10" s="12">
        <f>G11+G13</f>
        <v>435868.67000000004</v>
      </c>
      <c r="H10" s="12">
        <f aca="true" t="shared" si="3" ref="H10:O10">H11+H13</f>
        <v>587536.56</v>
      </c>
      <c r="I10" s="12">
        <f t="shared" si="3"/>
        <v>503377.38</v>
      </c>
      <c r="J10" s="12">
        <f t="shared" si="3"/>
        <v>585460.71</v>
      </c>
      <c r="K10" s="12">
        <f t="shared" si="3"/>
        <v>348386.88999999996</v>
      </c>
      <c r="L10" s="12">
        <f t="shared" si="3"/>
        <v>423125.73000000004</v>
      </c>
      <c r="M10" s="12">
        <f t="shared" si="3"/>
        <v>545021.8200000001</v>
      </c>
      <c r="N10" s="12">
        <f t="shared" si="3"/>
        <v>408141.98</v>
      </c>
      <c r="O10" s="12">
        <f t="shared" si="3"/>
        <v>468805.17000000004</v>
      </c>
      <c r="P10" s="12">
        <f t="shared" si="2"/>
        <v>5522635.699999999</v>
      </c>
    </row>
    <row r="11" spans="2:16" ht="18" customHeight="1">
      <c r="B11" s="13" t="s">
        <v>20</v>
      </c>
      <c r="C11" s="11">
        <v>2111</v>
      </c>
      <c r="D11" s="12">
        <v>323285.93</v>
      </c>
      <c r="E11" s="12">
        <v>322021.86</v>
      </c>
      <c r="F11" s="12">
        <v>356657.49</v>
      </c>
      <c r="G11" s="12">
        <v>357866.53</v>
      </c>
      <c r="H11" s="12">
        <v>482785.39</v>
      </c>
      <c r="I11" s="12">
        <v>414179.83</v>
      </c>
      <c r="J11" s="12">
        <v>481588.18</v>
      </c>
      <c r="K11" s="12">
        <v>287962.41</v>
      </c>
      <c r="L11" s="12">
        <v>348395.59</v>
      </c>
      <c r="M11" s="12">
        <v>448049.95</v>
      </c>
      <c r="N11" s="12">
        <v>334898.83</v>
      </c>
      <c r="O11" s="12">
        <v>384688.82</v>
      </c>
      <c r="P11" s="12">
        <f t="shared" si="2"/>
        <v>4542380.8100000005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69112.15</v>
      </c>
      <c r="E13" s="12">
        <v>69280.26</v>
      </c>
      <c r="F13" s="12">
        <v>76553.1</v>
      </c>
      <c r="G13" s="12">
        <v>78002.14</v>
      </c>
      <c r="H13" s="12">
        <v>104751.17</v>
      </c>
      <c r="I13" s="12">
        <v>89197.55</v>
      </c>
      <c r="J13" s="12">
        <v>103872.53</v>
      </c>
      <c r="K13" s="12">
        <v>60424.48</v>
      </c>
      <c r="L13" s="12">
        <v>74730.14</v>
      </c>
      <c r="M13" s="12">
        <v>96971.87</v>
      </c>
      <c r="N13" s="12">
        <v>73243.15</v>
      </c>
      <c r="O13" s="12">
        <v>84116.35</v>
      </c>
      <c r="P13" s="12">
        <f t="shared" si="2"/>
        <v>980254.8899999999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109370.87</v>
      </c>
      <c r="F14" s="12">
        <f>F15++F16+F17+F18+F19+F20+F20+F21+F28</f>
        <v>405112.34</v>
      </c>
      <c r="G14" s="12">
        <f>G15++G16+G17+G18+G19+G20+G20+G21+G28</f>
        <v>243691.18</v>
      </c>
      <c r="H14" s="12">
        <f aca="true" t="shared" si="4" ref="H14:O14">H15++H16+H17+H18+H19+H20+H20+H21+H28</f>
        <v>262963.13</v>
      </c>
      <c r="I14" s="12">
        <f t="shared" si="4"/>
        <v>205463.91999999998</v>
      </c>
      <c r="J14" s="12">
        <f t="shared" si="4"/>
        <v>152501.12</v>
      </c>
      <c r="K14" s="12">
        <f t="shared" si="4"/>
        <v>190535.11000000002</v>
      </c>
      <c r="L14" s="12">
        <f t="shared" si="4"/>
        <v>149462.27</v>
      </c>
      <c r="M14" s="12">
        <f t="shared" si="4"/>
        <v>185043.25</v>
      </c>
      <c r="N14" s="12">
        <f t="shared" si="4"/>
        <v>307328.57999999996</v>
      </c>
      <c r="O14" s="12">
        <f t="shared" si="4"/>
        <v>512062.53</v>
      </c>
      <c r="P14" s="12">
        <f t="shared" si="2"/>
        <v>2723534.3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>
        <v>3600</v>
      </c>
      <c r="I15" s="12">
        <v>3299.94</v>
      </c>
      <c r="J15" s="12"/>
      <c r="K15" s="12">
        <v>7138.25</v>
      </c>
      <c r="L15" s="12"/>
      <c r="M15" s="12"/>
      <c r="N15" s="12">
        <v>44340</v>
      </c>
      <c r="O15" s="12"/>
      <c r="P15" s="12">
        <f t="shared" si="2"/>
        <v>58378.19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v>760.8</v>
      </c>
      <c r="P16" s="12">
        <f t="shared" si="2"/>
        <v>760.8</v>
      </c>
    </row>
    <row r="17" spans="2:16" ht="19.5" customHeight="1">
      <c r="B17" s="16" t="s">
        <v>26</v>
      </c>
      <c r="C17" s="11">
        <v>2230</v>
      </c>
      <c r="D17" s="12"/>
      <c r="E17" s="12">
        <v>89700.43</v>
      </c>
      <c r="F17" s="12">
        <v>124052.14</v>
      </c>
      <c r="G17" s="12">
        <v>97749.24</v>
      </c>
      <c r="H17" s="12">
        <v>155808.47</v>
      </c>
      <c r="I17" s="25">
        <v>93143.61</v>
      </c>
      <c r="J17" s="17">
        <v>100357.14</v>
      </c>
      <c r="K17" s="12">
        <v>125769.08</v>
      </c>
      <c r="L17" s="12">
        <v>121604.2</v>
      </c>
      <c r="M17" s="12">
        <v>119704.57</v>
      </c>
      <c r="N17" s="12">
        <v>129761.43</v>
      </c>
      <c r="O17" s="12">
        <v>119042.35</v>
      </c>
      <c r="P17" s="12">
        <f t="shared" si="2"/>
        <v>1276692.66</v>
      </c>
    </row>
    <row r="18" spans="2:16" ht="15.75" customHeight="1">
      <c r="B18" s="16" t="s">
        <v>27</v>
      </c>
      <c r="C18" s="11">
        <v>2240</v>
      </c>
      <c r="D18" s="12"/>
      <c r="E18" s="12">
        <v>9366.27</v>
      </c>
      <c r="F18" s="12">
        <v>10640.8</v>
      </c>
      <c r="G18" s="12">
        <v>400</v>
      </c>
      <c r="H18" s="12">
        <v>2000.4</v>
      </c>
      <c r="I18" s="12">
        <v>55027.69</v>
      </c>
      <c r="J18" s="12">
        <v>1165.75</v>
      </c>
      <c r="K18" s="12">
        <v>1181.5</v>
      </c>
      <c r="L18" s="12">
        <v>2651.5</v>
      </c>
      <c r="M18" s="12">
        <v>1463.94</v>
      </c>
      <c r="N18" s="12">
        <v>1841.94</v>
      </c>
      <c r="O18" s="12">
        <v>17914.19</v>
      </c>
      <c r="P18" s="12">
        <f t="shared" si="2"/>
        <v>103653.98000000001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10304.17</v>
      </c>
      <c r="F21" s="12">
        <f>F22+F23+F24+F25+F26+F27</f>
        <v>270419.4</v>
      </c>
      <c r="G21" s="12">
        <f>G22+G23+G24+G25+G26+G27</f>
        <v>145541.94</v>
      </c>
      <c r="H21" s="12">
        <f aca="true" t="shared" si="5" ref="H21:O21">H22+H23+H24+H25+H26+H27</f>
        <v>101554.26</v>
      </c>
      <c r="I21" s="12">
        <f t="shared" si="5"/>
        <v>53227.439999999995</v>
      </c>
      <c r="J21" s="12">
        <f t="shared" si="5"/>
        <v>50978.23</v>
      </c>
      <c r="K21" s="12">
        <f t="shared" si="5"/>
        <v>56446.28</v>
      </c>
      <c r="L21" s="12">
        <f t="shared" si="5"/>
        <v>25206.57</v>
      </c>
      <c r="M21" s="12">
        <f t="shared" si="5"/>
        <v>63874.74</v>
      </c>
      <c r="N21" s="12">
        <f t="shared" si="5"/>
        <v>131385.21</v>
      </c>
      <c r="O21" s="12">
        <f t="shared" si="5"/>
        <v>374345.19</v>
      </c>
      <c r="P21" s="12">
        <f t="shared" si="2"/>
        <v>1283283.43</v>
      </c>
    </row>
    <row r="22" spans="2:16" ht="15.75" customHeight="1">
      <c r="B22" s="13" t="s">
        <v>31</v>
      </c>
      <c r="C22" s="11">
        <v>2271</v>
      </c>
      <c r="D22" s="12"/>
      <c r="E22" s="12"/>
      <c r="F22" s="12">
        <v>247601.04</v>
      </c>
      <c r="G22" s="12">
        <v>122723.19</v>
      </c>
      <c r="H22" s="12">
        <v>80878.93</v>
      </c>
      <c r="I22" s="12">
        <v>34683.65</v>
      </c>
      <c r="J22" s="12">
        <v>28381.87</v>
      </c>
      <c r="K22" s="12">
        <v>30953.56</v>
      </c>
      <c r="L22" s="12">
        <v>0</v>
      </c>
      <c r="M22" s="12">
        <v>38751.03</v>
      </c>
      <c r="N22" s="12">
        <v>120166.76</v>
      </c>
      <c r="O22" s="12">
        <v>296045.09</v>
      </c>
      <c r="P22" s="12">
        <f t="shared" si="2"/>
        <v>1000185.1200000001</v>
      </c>
    </row>
    <row r="23" spans="2:16" ht="20.25" customHeight="1">
      <c r="B23" s="13" t="s">
        <v>32</v>
      </c>
      <c r="C23" s="11">
        <v>2272</v>
      </c>
      <c r="D23" s="12"/>
      <c r="E23" s="12">
        <v>2289.62</v>
      </c>
      <c r="F23" s="12">
        <v>2128.66</v>
      </c>
      <c r="G23" s="12">
        <v>2869.93</v>
      </c>
      <c r="H23" s="12">
        <v>3533.55</v>
      </c>
      <c r="I23" s="12">
        <v>3312.41</v>
      </c>
      <c r="J23" s="12">
        <v>5358.35</v>
      </c>
      <c r="K23" s="12">
        <v>3976.02</v>
      </c>
      <c r="L23" s="12">
        <v>4086.57</v>
      </c>
      <c r="M23" s="12">
        <v>3699.51</v>
      </c>
      <c r="N23" s="12">
        <v>4501.28</v>
      </c>
      <c r="O23" s="12">
        <v>8145.36</v>
      </c>
      <c r="P23" s="12">
        <f t="shared" si="2"/>
        <v>43901.259999999995</v>
      </c>
    </row>
    <row r="24" spans="2:16" ht="21" customHeight="1">
      <c r="B24" s="13" t="s">
        <v>33</v>
      </c>
      <c r="C24" s="11">
        <v>2273</v>
      </c>
      <c r="D24" s="12"/>
      <c r="E24" s="12">
        <v>8014.55</v>
      </c>
      <c r="F24" s="12">
        <v>19273.61</v>
      </c>
      <c r="G24" s="12">
        <v>18869.72</v>
      </c>
      <c r="H24" s="12">
        <v>16494.32</v>
      </c>
      <c r="I24" s="12">
        <v>14152.28</v>
      </c>
      <c r="J24" s="12">
        <v>16158.91</v>
      </c>
      <c r="K24" s="12">
        <v>20437.6</v>
      </c>
      <c r="L24" s="12">
        <v>20040.9</v>
      </c>
      <c r="M24" s="12">
        <v>20560.92</v>
      </c>
      <c r="N24" s="12">
        <v>5853.89</v>
      </c>
      <c r="O24" s="12">
        <v>68212.36</v>
      </c>
      <c r="P24" s="12">
        <f t="shared" si="2"/>
        <v>228069.06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>
        <v>1416.09</v>
      </c>
      <c r="G26" s="12">
        <v>1079.1</v>
      </c>
      <c r="H26" s="12">
        <v>647.46</v>
      </c>
      <c r="I26" s="12">
        <v>1079.1</v>
      </c>
      <c r="J26" s="12">
        <v>1079.1</v>
      </c>
      <c r="K26" s="12">
        <v>1079.1</v>
      </c>
      <c r="L26" s="12">
        <v>1079.1</v>
      </c>
      <c r="M26" s="12">
        <v>863.28</v>
      </c>
      <c r="N26" s="12">
        <v>863.28</v>
      </c>
      <c r="O26" s="12">
        <v>1942.38</v>
      </c>
      <c r="P26" s="12">
        <f t="shared" si="2"/>
        <v>11127.990000000002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765.24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765.24</v>
      </c>
    </row>
    <row r="29" spans="2:16" ht="40.5" customHeight="1">
      <c r="B29" s="18" t="s">
        <v>38</v>
      </c>
      <c r="C29" s="19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8" t="s">
        <v>39</v>
      </c>
      <c r="C30" s="19">
        <v>2282</v>
      </c>
      <c r="D30" s="12"/>
      <c r="E30" s="12"/>
      <c r="F30" s="12"/>
      <c r="G30" s="12"/>
      <c r="H30" s="12"/>
      <c r="I30" s="12">
        <v>765.24</v>
      </c>
      <c r="J30" s="12"/>
      <c r="K30" s="12"/>
      <c r="L30" s="12"/>
      <c r="M30" s="12"/>
      <c r="N30" s="12"/>
      <c r="O30" s="12"/>
      <c r="P30" s="12">
        <f t="shared" si="2"/>
        <v>765.24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>
        <v>111.05</v>
      </c>
      <c r="E42" s="12"/>
      <c r="F42" s="12">
        <v>36.49</v>
      </c>
      <c r="G42" s="12">
        <v>36.49</v>
      </c>
      <c r="H42" s="12">
        <v>36.49</v>
      </c>
      <c r="I42" s="12"/>
      <c r="J42" s="12"/>
      <c r="K42" s="12"/>
      <c r="L42" s="12"/>
      <c r="M42" s="12"/>
      <c r="N42" s="12"/>
      <c r="O42" s="12"/>
      <c r="P42" s="12">
        <f t="shared" si="2"/>
        <v>220.52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0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1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1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1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1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0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1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2" t="s">
        <v>80</v>
      </c>
      <c r="C71" s="23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0" t="s">
        <v>81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2:16" ht="15">
      <c r="B74" s="60" t="s">
        <v>142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2:16" ht="15.75" thickBot="1">
      <c r="B75" s="60" t="s">
        <v>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2:16" ht="15.75" customHeight="1" thickBot="1">
      <c r="B76" s="3" t="s">
        <v>2</v>
      </c>
      <c r="C76" s="4" t="s">
        <v>3</v>
      </c>
      <c r="D76" s="61" t="s">
        <v>82</v>
      </c>
      <c r="E76" s="63" t="s">
        <v>83</v>
      </c>
      <c r="F76" s="63" t="s">
        <v>84</v>
      </c>
      <c r="G76" s="63" t="s">
        <v>85</v>
      </c>
      <c r="H76" s="63" t="s">
        <v>86</v>
      </c>
      <c r="I76" s="63" t="s">
        <v>87</v>
      </c>
      <c r="J76" s="63" t="s">
        <v>88</v>
      </c>
      <c r="K76" s="63" t="s">
        <v>89</v>
      </c>
      <c r="L76" s="63" t="s">
        <v>146</v>
      </c>
      <c r="M76" s="63" t="s">
        <v>90</v>
      </c>
      <c r="N76" s="63" t="s">
        <v>91</v>
      </c>
      <c r="O76" s="63" t="s">
        <v>92</v>
      </c>
      <c r="P76" s="65" t="s">
        <v>145</v>
      </c>
    </row>
    <row r="77" spans="2:16" ht="24" customHeight="1" thickBot="1" thickTop="1">
      <c r="B77" s="5">
        <v>1</v>
      </c>
      <c r="C77" s="6">
        <v>2</v>
      </c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6"/>
    </row>
    <row r="78" spans="2:16" ht="15.75" thickTop="1">
      <c r="B78" s="7" t="s">
        <v>15</v>
      </c>
      <c r="C78" s="8" t="s">
        <v>16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2788.25</v>
      </c>
      <c r="E79" s="12">
        <f t="shared" si="8"/>
        <v>60586.28</v>
      </c>
      <c r="F79" s="12">
        <f t="shared" si="8"/>
        <v>64192.689999999995</v>
      </c>
      <c r="G79" s="12">
        <f t="shared" si="8"/>
        <v>53914.22</v>
      </c>
      <c r="H79" s="12">
        <f t="shared" si="8"/>
        <v>92568</v>
      </c>
      <c r="I79" s="12">
        <f t="shared" si="8"/>
        <v>72144.26000000001</v>
      </c>
      <c r="J79" s="12">
        <f t="shared" si="8"/>
        <v>80421.25</v>
      </c>
      <c r="K79" s="12">
        <f t="shared" si="8"/>
        <v>98634.74</v>
      </c>
      <c r="L79" s="12">
        <f t="shared" si="8"/>
        <v>93589.11</v>
      </c>
      <c r="M79" s="12">
        <f t="shared" si="8"/>
        <v>89301.51</v>
      </c>
      <c r="N79" s="12">
        <f t="shared" si="8"/>
        <v>91694.52</v>
      </c>
      <c r="O79" s="12">
        <f>O80+O85+O113+O114</f>
        <v>84131.6</v>
      </c>
      <c r="P79" s="12">
        <f>D79+E79+F79+G79+H79+I79+J79+K79+L79+M79+N79+O79</f>
        <v>883966.43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2677.2</v>
      </c>
      <c r="E85" s="12">
        <f>E86+E87+E88+E89+E90+E91+E92+E99</f>
        <v>60586.28</v>
      </c>
      <c r="F85" s="12">
        <f>F86+F87+F88+F89+F90+F91+F92+F99</f>
        <v>64156.2</v>
      </c>
      <c r="G85" s="12">
        <f>G86+G87+G88+G89+G90+G91+G92+G99</f>
        <v>53877.73</v>
      </c>
      <c r="H85" s="12">
        <f aca="true" t="shared" si="12" ref="H85:O85">H86+H87+H88+H89+H90+H91+H92+H99</f>
        <v>92531.51</v>
      </c>
      <c r="I85" s="12">
        <f t="shared" si="12"/>
        <v>72107.77</v>
      </c>
      <c r="J85" s="12">
        <f t="shared" si="12"/>
        <v>80384.76</v>
      </c>
      <c r="K85" s="12">
        <f t="shared" si="12"/>
        <v>98598.25</v>
      </c>
      <c r="L85" s="12">
        <f t="shared" si="12"/>
        <v>93552.62</v>
      </c>
      <c r="M85" s="12">
        <f t="shared" si="12"/>
        <v>89265.01999999999</v>
      </c>
      <c r="N85" s="12">
        <f t="shared" si="12"/>
        <v>91658.03</v>
      </c>
      <c r="O85" s="12">
        <f t="shared" si="12"/>
        <v>84095.11</v>
      </c>
      <c r="P85" s="12">
        <f t="shared" si="10"/>
        <v>883490.48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2677.2</v>
      </c>
      <c r="E88" s="12">
        <v>60586.28</v>
      </c>
      <c r="F88" s="12">
        <v>63693.36</v>
      </c>
      <c r="G88" s="12">
        <v>53719.47</v>
      </c>
      <c r="H88" s="12">
        <v>92070</v>
      </c>
      <c r="I88" s="25">
        <v>71906.52</v>
      </c>
      <c r="J88" s="17">
        <v>80182.34</v>
      </c>
      <c r="K88" s="12">
        <v>98386.54</v>
      </c>
      <c r="L88" s="12">
        <v>93335.31</v>
      </c>
      <c r="M88" s="12">
        <v>89001.73</v>
      </c>
      <c r="N88" s="12">
        <v>91495.01</v>
      </c>
      <c r="O88" s="12">
        <v>83144.34</v>
      </c>
      <c r="P88" s="12">
        <f t="shared" si="10"/>
        <v>880198.1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462.84000000000003</v>
      </c>
      <c r="G92" s="12">
        <f>G93+G94+G95+G96+G97+G98</f>
        <v>158.26</v>
      </c>
      <c r="H92" s="12">
        <f aca="true" t="shared" si="13" ref="H92:O92">H93+H94+H95+H96+H97+H98</f>
        <v>461.51</v>
      </c>
      <c r="I92" s="12">
        <f t="shared" si="13"/>
        <v>201.25</v>
      </c>
      <c r="J92" s="12">
        <f t="shared" si="13"/>
        <v>202.42000000000002</v>
      </c>
      <c r="K92" s="12">
        <f t="shared" si="13"/>
        <v>211.70999999999998</v>
      </c>
      <c r="L92" s="12">
        <f t="shared" si="13"/>
        <v>217.31</v>
      </c>
      <c r="M92" s="12">
        <f t="shared" si="13"/>
        <v>263.28999999999996</v>
      </c>
      <c r="N92" s="12">
        <f t="shared" si="13"/>
        <v>163.02</v>
      </c>
      <c r="O92" s="12">
        <f t="shared" si="13"/>
        <v>950.77</v>
      </c>
      <c r="P92" s="12">
        <f t="shared" si="10"/>
        <v>3292.38</v>
      </c>
    </row>
    <row r="93" spans="2:16" ht="15">
      <c r="B93" s="13" t="s">
        <v>31</v>
      </c>
      <c r="C93" s="11">
        <v>2271</v>
      </c>
      <c r="D93" s="12"/>
      <c r="E93" s="12"/>
      <c r="F93" s="12">
        <v>260.63</v>
      </c>
      <c r="G93" s="12">
        <v>130.32</v>
      </c>
      <c r="H93" s="12">
        <v>84.68</v>
      </c>
      <c r="I93" s="12">
        <v>28.9</v>
      </c>
      <c r="J93" s="12">
        <v>28.9</v>
      </c>
      <c r="K93" s="12">
        <v>28.9</v>
      </c>
      <c r="L93" s="12"/>
      <c r="M93" s="12">
        <v>28.98</v>
      </c>
      <c r="N93" s="12">
        <v>77.68</v>
      </c>
      <c r="O93" s="12">
        <v>87.61</v>
      </c>
      <c r="P93" s="12">
        <f t="shared" si="10"/>
        <v>756.6</v>
      </c>
    </row>
    <row r="94" spans="2:16" ht="30">
      <c r="B94" s="13" t="s">
        <v>32</v>
      </c>
      <c r="C94" s="11">
        <v>2272</v>
      </c>
      <c r="D94" s="12"/>
      <c r="E94" s="12"/>
      <c r="F94" s="12">
        <v>27.88</v>
      </c>
      <c r="G94" s="12">
        <v>27.94</v>
      </c>
      <c r="H94" s="12">
        <v>27.87</v>
      </c>
      <c r="I94" s="12">
        <v>27.83</v>
      </c>
      <c r="J94" s="12">
        <v>27.84</v>
      </c>
      <c r="K94" s="12">
        <v>27.77</v>
      </c>
      <c r="L94" s="12">
        <v>27.81</v>
      </c>
      <c r="M94" s="12">
        <v>27.8</v>
      </c>
      <c r="N94" s="12">
        <v>27.82</v>
      </c>
      <c r="O94" s="12">
        <v>83.41</v>
      </c>
      <c r="P94" s="12">
        <f t="shared" si="10"/>
        <v>333.97</v>
      </c>
    </row>
    <row r="95" spans="2:16" ht="15">
      <c r="B95" s="13" t="s">
        <v>33</v>
      </c>
      <c r="C95" s="11">
        <v>2273</v>
      </c>
      <c r="D95" s="12"/>
      <c r="E95" s="12"/>
      <c r="F95" s="12">
        <v>174.33</v>
      </c>
      <c r="G95" s="12"/>
      <c r="H95" s="12">
        <v>348.96</v>
      </c>
      <c r="I95" s="12">
        <v>144.52</v>
      </c>
      <c r="J95" s="12">
        <v>145.68</v>
      </c>
      <c r="K95" s="12">
        <v>155.04</v>
      </c>
      <c r="L95" s="12">
        <v>189.5</v>
      </c>
      <c r="M95" s="12">
        <v>206.51</v>
      </c>
      <c r="N95" s="12">
        <v>57.52</v>
      </c>
      <c r="O95" s="12">
        <v>779.75</v>
      </c>
      <c r="P95" s="12">
        <f t="shared" si="10"/>
        <v>2201.81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8" t="s">
        <v>38</v>
      </c>
      <c r="C100" s="19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8" t="s">
        <v>39</v>
      </c>
      <c r="C101" s="19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>
        <v>111.05</v>
      </c>
      <c r="E113" s="12"/>
      <c r="F113" s="12">
        <v>36.49</v>
      </c>
      <c r="G113" s="12">
        <v>36.49</v>
      </c>
      <c r="H113" s="12">
        <v>36.49</v>
      </c>
      <c r="I113" s="12">
        <v>36.49</v>
      </c>
      <c r="J113" s="12">
        <v>36.49</v>
      </c>
      <c r="K113" s="12">
        <v>36.49</v>
      </c>
      <c r="L113" s="12">
        <v>36.49</v>
      </c>
      <c r="M113" s="12">
        <v>36.49</v>
      </c>
      <c r="N113" s="12">
        <v>36.49</v>
      </c>
      <c r="O113" s="12">
        <v>36.49</v>
      </c>
      <c r="P113" s="12">
        <f t="shared" si="10"/>
        <v>475.95000000000005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0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1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1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1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1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0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1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2" t="s">
        <v>80</v>
      </c>
      <c r="C142" s="23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67" t="s">
        <v>147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2:16" ht="15">
      <c r="B145" s="60" t="s">
        <v>1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2</v>
      </c>
      <c r="C147" s="4" t="s">
        <v>3</v>
      </c>
      <c r="D147" s="61" t="s">
        <v>4</v>
      </c>
      <c r="E147" s="63" t="s">
        <v>5</v>
      </c>
      <c r="F147" s="63" t="s">
        <v>6</v>
      </c>
      <c r="G147" s="63" t="s">
        <v>7</v>
      </c>
      <c r="H147" s="63" t="s">
        <v>8</v>
      </c>
      <c r="I147" s="63" t="s">
        <v>9</v>
      </c>
      <c r="J147" s="63" t="s">
        <v>10</v>
      </c>
      <c r="K147" s="63" t="s">
        <v>11</v>
      </c>
      <c r="L147" s="63" t="s">
        <v>143</v>
      </c>
      <c r="M147" s="63" t="s">
        <v>12</v>
      </c>
      <c r="N147" s="63" t="s">
        <v>13</v>
      </c>
      <c r="O147" s="63" t="s">
        <v>14</v>
      </c>
      <c r="P147" s="65" t="s">
        <v>148</v>
      </c>
    </row>
    <row r="148" spans="2:16" ht="27" customHeight="1" thickBot="1" thickTop="1">
      <c r="B148" s="5">
        <v>1</v>
      </c>
      <c r="C148" s="6">
        <v>2</v>
      </c>
      <c r="D148" s="62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6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4263.16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4263.16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4263.16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4263.16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4263.16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4263.16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>
        <v>4263.16</v>
      </c>
      <c r="I157" s="12"/>
      <c r="J157" s="12"/>
      <c r="K157" s="12"/>
      <c r="L157" s="12"/>
      <c r="M157" s="12"/>
      <c r="N157" s="12"/>
      <c r="O157" s="12"/>
      <c r="P157" s="12">
        <f t="shared" si="19"/>
        <v>4263.16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8" t="s">
        <v>151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2:16" ht="15">
      <c r="B164" s="60" t="s">
        <v>1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5.5" customHeight="1">
      <c r="B166" s="70"/>
      <c r="C166" s="71"/>
      <c r="D166" s="74" t="s">
        <v>93</v>
      </c>
      <c r="E166" s="74" t="s">
        <v>94</v>
      </c>
      <c r="F166" s="74" t="s">
        <v>95</v>
      </c>
      <c r="G166" s="74" t="s">
        <v>96</v>
      </c>
      <c r="H166" s="74" t="s">
        <v>97</v>
      </c>
      <c r="I166" s="74" t="s">
        <v>95</v>
      </c>
      <c r="J166" s="76" t="s">
        <v>98</v>
      </c>
      <c r="K166" s="76" t="s">
        <v>99</v>
      </c>
      <c r="L166" s="74" t="s">
        <v>95</v>
      </c>
      <c r="M166" s="76" t="s">
        <v>100</v>
      </c>
      <c r="N166" s="76" t="s">
        <v>101</v>
      </c>
      <c r="O166" s="74" t="s">
        <v>95</v>
      </c>
      <c r="P166" s="77"/>
    </row>
    <row r="167" spans="2:16" ht="21" customHeight="1">
      <c r="B167" s="72"/>
      <c r="C167" s="73"/>
      <c r="D167" s="75"/>
      <c r="E167" s="76"/>
      <c r="F167" s="74"/>
      <c r="G167" s="75"/>
      <c r="H167" s="76"/>
      <c r="I167" s="74"/>
      <c r="J167" s="75"/>
      <c r="K167" s="76"/>
      <c r="L167" s="74"/>
      <c r="M167" s="75"/>
      <c r="N167" s="76"/>
      <c r="O167" s="74"/>
      <c r="P167" s="78"/>
    </row>
    <row r="168" spans="2:16" ht="15">
      <c r="B168" s="31" t="s">
        <v>149</v>
      </c>
      <c r="C168" s="32">
        <v>0.13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102</v>
      </c>
      <c r="F173" s="55">
        <f>C168+D168+D169+D170+D171+D172-E168-E169-E170-E171-E172</f>
        <v>0.13</v>
      </c>
      <c r="H173" s="54" t="s">
        <v>103</v>
      </c>
      <c r="I173" s="55">
        <f>F173+G168+G169+G170+G171+G172-H168-H169-H170-H171-H172</f>
        <v>0.13</v>
      </c>
      <c r="K173" s="54" t="s">
        <v>104</v>
      </c>
      <c r="L173" s="55">
        <f>I173+J168+J169+J170+J171+J172-K168-K169-K170-K171-K172</f>
        <v>0.13</v>
      </c>
      <c r="N173" s="54" t="s">
        <v>105</v>
      </c>
      <c r="O173" s="55">
        <f>L173+M168+M169+M170+M171+M172-N168-N169-N170-N171-N172</f>
        <v>0.13</v>
      </c>
    </row>
    <row r="174" spans="4:15" ht="12.75">
      <c r="D174" s="76" t="s">
        <v>106</v>
      </c>
      <c r="E174" s="76" t="s">
        <v>107</v>
      </c>
      <c r="F174" s="74" t="s">
        <v>95</v>
      </c>
      <c r="G174" s="76" t="s">
        <v>108</v>
      </c>
      <c r="H174" s="76" t="s">
        <v>109</v>
      </c>
      <c r="I174" s="74" t="s">
        <v>95</v>
      </c>
      <c r="J174" s="76" t="s">
        <v>110</v>
      </c>
      <c r="K174" s="76" t="s">
        <v>111</v>
      </c>
      <c r="L174" s="74" t="s">
        <v>95</v>
      </c>
      <c r="M174" s="76" t="s">
        <v>112</v>
      </c>
      <c r="N174" s="76" t="s">
        <v>113</v>
      </c>
      <c r="O174" s="74" t="s">
        <v>95</v>
      </c>
    </row>
    <row r="175" spans="4:15" ht="30" customHeight="1">
      <c r="D175" s="76"/>
      <c r="E175" s="76"/>
      <c r="F175" s="74"/>
      <c r="G175" s="76"/>
      <c r="H175" s="76"/>
      <c r="I175" s="74"/>
      <c r="J175" s="76"/>
      <c r="K175" s="76"/>
      <c r="L175" s="74"/>
      <c r="M175" s="76"/>
      <c r="N175" s="76"/>
      <c r="O175" s="74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114</v>
      </c>
      <c r="F181" s="55">
        <f>O173+D176+D177+D178+D179+D180-E176-E177-E178-E179-E180</f>
        <v>0.13</v>
      </c>
      <c r="H181" s="54" t="s">
        <v>115</v>
      </c>
      <c r="I181" s="55">
        <f>F181+G176+G177+G178+G179+G180-H176-H177-H178-H179-H180</f>
        <v>0.13</v>
      </c>
      <c r="K181" s="54" t="s">
        <v>116</v>
      </c>
      <c r="L181" s="55">
        <f>I181+J176+J177+J178+J179+J180-K176-K177-K178-K179-K180</f>
        <v>0.13</v>
      </c>
      <c r="N181" s="54" t="s">
        <v>126</v>
      </c>
      <c r="O181" s="55">
        <f>L181+M176+M177+M178+M179+M180-N176-N177-N178-N179-N180</f>
        <v>0.13</v>
      </c>
    </row>
    <row r="182" spans="4:15" ht="12.75">
      <c r="D182" s="76" t="s">
        <v>117</v>
      </c>
      <c r="E182" s="76" t="s">
        <v>118</v>
      </c>
      <c r="F182" s="74" t="s">
        <v>95</v>
      </c>
      <c r="G182" s="76" t="s">
        <v>119</v>
      </c>
      <c r="H182" s="76" t="s">
        <v>120</v>
      </c>
      <c r="I182" s="74" t="s">
        <v>95</v>
      </c>
      <c r="J182" s="76" t="s">
        <v>121</v>
      </c>
      <c r="K182" s="76" t="s">
        <v>122</v>
      </c>
      <c r="L182" s="74" t="s">
        <v>95</v>
      </c>
      <c r="M182" s="76" t="s">
        <v>123</v>
      </c>
      <c r="N182" s="76" t="s">
        <v>124</v>
      </c>
      <c r="O182" s="74" t="s">
        <v>95</v>
      </c>
    </row>
    <row r="183" spans="4:15" ht="36" customHeight="1">
      <c r="D183" s="76"/>
      <c r="E183" s="76"/>
      <c r="F183" s="74"/>
      <c r="G183" s="76"/>
      <c r="H183" s="76"/>
      <c r="I183" s="74"/>
      <c r="J183" s="76"/>
      <c r="K183" s="76"/>
      <c r="L183" s="74"/>
      <c r="M183" s="76"/>
      <c r="N183" s="76"/>
      <c r="O183" s="74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125</v>
      </c>
      <c r="F189" s="55">
        <f>O181+D184+D185+D186+D187+D188-E184-E185-E186-E187-E188</f>
        <v>0.13</v>
      </c>
      <c r="H189" s="54" t="s">
        <v>126</v>
      </c>
      <c r="I189" s="55">
        <f>F189+G184+G185+G186+G187+G188-H184-H185-H186-H187-H188</f>
        <v>0.13</v>
      </c>
      <c r="K189" s="54" t="s">
        <v>127</v>
      </c>
      <c r="L189" s="55">
        <f>I189+J184+J185+J186+J187+J188-K184-K185-K186-K187-K188</f>
        <v>0.13</v>
      </c>
      <c r="N189" s="54" t="s">
        <v>150</v>
      </c>
      <c r="O189" s="55">
        <f>L189+M184+M185+M186+M187+M188-N184-N185-N186-N187-N188</f>
        <v>0.13</v>
      </c>
    </row>
    <row r="190" spans="2:16" ht="15">
      <c r="B190" s="68" t="s">
        <v>152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2:16" ht="15">
      <c r="B191" s="60" t="s">
        <v>1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70" t="s">
        <v>128</v>
      </c>
      <c r="C193" s="71"/>
      <c r="D193" s="76" t="s">
        <v>129</v>
      </c>
      <c r="E193" s="75" t="s">
        <v>130</v>
      </c>
      <c r="F193" s="79" t="s">
        <v>131</v>
      </c>
      <c r="G193" s="79" t="s">
        <v>132</v>
      </c>
      <c r="H193" s="79" t="s">
        <v>133</v>
      </c>
      <c r="I193" s="79" t="s">
        <v>134</v>
      </c>
      <c r="J193" s="79" t="s">
        <v>135</v>
      </c>
      <c r="K193" s="79" t="s">
        <v>136</v>
      </c>
      <c r="L193" s="79" t="s">
        <v>153</v>
      </c>
      <c r="M193" s="75" t="s">
        <v>137</v>
      </c>
      <c r="N193" s="75" t="s">
        <v>138</v>
      </c>
      <c r="O193" s="79" t="s">
        <v>139</v>
      </c>
      <c r="P193" s="82" t="s">
        <v>140</v>
      </c>
    </row>
    <row r="194" spans="2:16" ht="19.5" customHeight="1">
      <c r="B194" s="72"/>
      <c r="C194" s="73"/>
      <c r="D194" s="76"/>
      <c r="E194" s="81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3"/>
    </row>
    <row r="195" spans="2:16" ht="15">
      <c r="B195" s="86" t="s">
        <v>141</v>
      </c>
      <c r="C195" s="87"/>
      <c r="D195" s="25">
        <v>13334.16</v>
      </c>
      <c r="E195" s="55"/>
      <c r="F195" s="25"/>
      <c r="G195" s="25"/>
      <c r="H195" s="25"/>
      <c r="I195" s="25"/>
      <c r="J195" s="25"/>
      <c r="K195" s="25"/>
      <c r="L195" s="25"/>
      <c r="M195" s="25">
        <v>1860</v>
      </c>
      <c r="N195" s="25"/>
      <c r="O195" s="25"/>
      <c r="P195" s="25">
        <f>D195+E195+F195+G195+H195+I195+J195+K195+L195+M195+N195+O195</f>
        <v>15194.16</v>
      </c>
    </row>
    <row r="196" spans="2:16" ht="15">
      <c r="B196" s="84" t="s">
        <v>154</v>
      </c>
      <c r="C196" s="8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25">
        <f aca="true" t="shared" si="23" ref="P196:P217">D196+E196+F196+G196+H196+I196+J196+K196+L196+M196+N196+O196</f>
        <v>0</v>
      </c>
    </row>
    <row r="197" spans="2:16" ht="15">
      <c r="B197" s="88" t="s">
        <v>155</v>
      </c>
      <c r="C197" s="89"/>
      <c r="D197" s="59"/>
      <c r="E197" s="55"/>
      <c r="F197" s="55"/>
      <c r="G197" s="55"/>
      <c r="H197" s="55"/>
      <c r="I197" s="55"/>
      <c r="J197" s="55"/>
      <c r="K197" s="55"/>
      <c r="L197" s="55"/>
      <c r="M197" s="55">
        <v>300</v>
      </c>
      <c r="N197" s="55"/>
      <c r="O197" s="55"/>
      <c r="P197" s="25">
        <f t="shared" si="23"/>
        <v>300</v>
      </c>
    </row>
    <row r="198" spans="2:16" ht="15">
      <c r="B198" s="84" t="s">
        <v>156</v>
      </c>
      <c r="C198" s="85"/>
      <c r="D198" s="55"/>
      <c r="E198" s="25"/>
      <c r="F198" s="25"/>
      <c r="G198" s="25"/>
      <c r="H198" s="25"/>
      <c r="I198" s="25"/>
      <c r="J198" s="25"/>
      <c r="K198" s="25"/>
      <c r="L198" s="25"/>
      <c r="M198" s="25">
        <v>550</v>
      </c>
      <c r="N198" s="25"/>
      <c r="O198" s="25"/>
      <c r="P198" s="25">
        <f t="shared" si="23"/>
        <v>550</v>
      </c>
    </row>
    <row r="199" spans="2:16" ht="15">
      <c r="B199" s="84" t="s">
        <v>157</v>
      </c>
      <c r="C199" s="85"/>
      <c r="D199" s="55"/>
      <c r="E199" s="25"/>
      <c r="F199" s="25"/>
      <c r="G199" s="25"/>
      <c r="H199" s="25"/>
      <c r="I199" s="25"/>
      <c r="J199" s="25"/>
      <c r="K199" s="25"/>
      <c r="L199" s="25"/>
      <c r="M199" s="25">
        <v>100</v>
      </c>
      <c r="N199" s="25"/>
      <c r="O199" s="25"/>
      <c r="P199" s="25">
        <f t="shared" si="23"/>
        <v>100</v>
      </c>
    </row>
    <row r="200" spans="2:16" ht="15">
      <c r="B200" s="84" t="s">
        <v>158</v>
      </c>
      <c r="C200" s="85"/>
      <c r="D200" s="55"/>
      <c r="E200" s="25"/>
      <c r="F200" s="25"/>
      <c r="G200" s="25"/>
      <c r="H200" s="25"/>
      <c r="I200" s="25"/>
      <c r="J200" s="25"/>
      <c r="K200" s="25"/>
      <c r="L200" s="25"/>
      <c r="M200" s="25">
        <v>150</v>
      </c>
      <c r="N200" s="25"/>
      <c r="O200" s="25"/>
      <c r="P200" s="25">
        <f t="shared" si="23"/>
        <v>150</v>
      </c>
    </row>
    <row r="201" spans="2:16" ht="15">
      <c r="B201" s="84"/>
      <c r="C201" s="85"/>
      <c r="D201" s="5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>
        <f t="shared" si="23"/>
        <v>0</v>
      </c>
    </row>
    <row r="202" spans="2:16" ht="15">
      <c r="B202" s="84"/>
      <c r="C202" s="85"/>
      <c r="D202" s="5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f t="shared" si="23"/>
        <v>0</v>
      </c>
    </row>
    <row r="203" spans="2:16" ht="15">
      <c r="B203" s="84"/>
      <c r="C203" s="85"/>
      <c r="D203" s="5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f t="shared" si="23"/>
        <v>0</v>
      </c>
    </row>
    <row r="204" spans="2:16" ht="15">
      <c r="B204" s="84"/>
      <c r="C204" s="85"/>
      <c r="D204" s="5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>
        <f t="shared" si="23"/>
        <v>0</v>
      </c>
    </row>
    <row r="205" spans="2:16" ht="15">
      <c r="B205" s="84"/>
      <c r="C205" s="85"/>
      <c r="D205" s="5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>
        <f t="shared" si="23"/>
        <v>0</v>
      </c>
    </row>
    <row r="206" spans="2:16" ht="15">
      <c r="B206" s="90"/>
      <c r="C206" s="91"/>
      <c r="D206" s="5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f t="shared" si="23"/>
        <v>0</v>
      </c>
    </row>
    <row r="207" spans="2:16" ht="15">
      <c r="B207" s="90"/>
      <c r="C207" s="91"/>
      <c r="D207" s="5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f t="shared" si="23"/>
        <v>0</v>
      </c>
    </row>
    <row r="208" spans="2:16" ht="15">
      <c r="B208" s="90"/>
      <c r="C208" s="91"/>
      <c r="D208" s="5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f t="shared" si="23"/>
        <v>0</v>
      </c>
    </row>
    <row r="209" spans="2:16" ht="15">
      <c r="B209" s="90"/>
      <c r="C209" s="91"/>
      <c r="D209" s="5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f t="shared" si="23"/>
        <v>0</v>
      </c>
    </row>
    <row r="210" spans="2:16" ht="15">
      <c r="B210" s="92"/>
      <c r="C210" s="91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25">
        <f t="shared" si="23"/>
        <v>0</v>
      </c>
    </row>
    <row r="211" spans="2:16" ht="15">
      <c r="B211" s="92"/>
      <c r="C211" s="9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25">
        <f t="shared" si="23"/>
        <v>0</v>
      </c>
    </row>
    <row r="212" spans="2:16" ht="15">
      <c r="B212" s="92"/>
      <c r="C212" s="91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25">
        <f t="shared" si="23"/>
        <v>0</v>
      </c>
    </row>
    <row r="213" spans="2:16" ht="15">
      <c r="B213" s="92"/>
      <c r="C213" s="91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25">
        <f t="shared" si="23"/>
        <v>0</v>
      </c>
    </row>
    <row r="214" spans="2:16" ht="15">
      <c r="B214" s="92"/>
      <c r="C214" s="91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25">
        <f t="shared" si="23"/>
        <v>0</v>
      </c>
    </row>
    <row r="215" spans="2:16" ht="15">
      <c r="B215" s="92"/>
      <c r="C215" s="91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25">
        <f t="shared" si="23"/>
        <v>0</v>
      </c>
    </row>
    <row r="216" spans="2:16" ht="15">
      <c r="B216" s="92"/>
      <c r="C216" s="91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25">
        <f t="shared" si="23"/>
        <v>0</v>
      </c>
    </row>
    <row r="217" spans="2:16" ht="15">
      <c r="B217" s="92"/>
      <c r="C217" s="91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5">
        <f t="shared" si="23"/>
        <v>0</v>
      </c>
    </row>
    <row r="218" spans="4:16" ht="12.75">
      <c r="D218" s="55">
        <f>SUM(D195:D216)</f>
        <v>13334.16</v>
      </c>
      <c r="E218" s="55">
        <f aca="true" t="shared" si="24" ref="E218:J218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2960</v>
      </c>
      <c r="N218" s="55">
        <f t="shared" si="25"/>
        <v>0</v>
      </c>
      <c r="O218" s="55">
        <f t="shared" si="25"/>
        <v>0</v>
      </c>
      <c r="P218" s="55">
        <f t="shared" si="25"/>
        <v>16294.16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5:C205"/>
    <mergeCell ref="B206:C206"/>
    <mergeCell ref="B207:C207"/>
    <mergeCell ref="B208:C208"/>
    <mergeCell ref="B209:C209"/>
    <mergeCell ref="B216:C216"/>
    <mergeCell ref="G193:G194"/>
    <mergeCell ref="B200:C200"/>
    <mergeCell ref="B201:C201"/>
    <mergeCell ref="B202:C202"/>
    <mergeCell ref="B203:C203"/>
    <mergeCell ref="B204:C204"/>
    <mergeCell ref="I193:I194"/>
    <mergeCell ref="J193:J194"/>
    <mergeCell ref="K193:K194"/>
    <mergeCell ref="B198:C198"/>
    <mergeCell ref="B199:C199"/>
    <mergeCell ref="B195:C195"/>
    <mergeCell ref="B196:C196"/>
    <mergeCell ref="B197:C197"/>
    <mergeCell ref="H193:H194"/>
    <mergeCell ref="F193:F194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J182:J183"/>
    <mergeCell ref="K182:K183"/>
    <mergeCell ref="L182:L183"/>
    <mergeCell ref="L193:L194"/>
    <mergeCell ref="M193:M194"/>
    <mergeCell ref="M182:M183"/>
    <mergeCell ref="D182:D183"/>
    <mergeCell ref="E182:E183"/>
    <mergeCell ref="F182:F183"/>
    <mergeCell ref="G182:G183"/>
    <mergeCell ref="H182:H183"/>
    <mergeCell ref="I182:I183"/>
    <mergeCell ref="M166:M167"/>
    <mergeCell ref="N166:N167"/>
    <mergeCell ref="O166:O167"/>
    <mergeCell ref="I174:I175"/>
    <mergeCell ref="J174:J175"/>
    <mergeCell ref="K174:K175"/>
    <mergeCell ref="L174:L175"/>
    <mergeCell ref="O174:O175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47:J148"/>
    <mergeCell ref="K147:K148"/>
    <mergeCell ref="L147:L148"/>
    <mergeCell ref="M147:M148"/>
    <mergeCell ref="N147:N148"/>
    <mergeCell ref="O147:O148"/>
    <mergeCell ref="D147:D148"/>
    <mergeCell ref="E147:E148"/>
    <mergeCell ref="F147:F148"/>
    <mergeCell ref="G147:G148"/>
    <mergeCell ref="H147:H148"/>
    <mergeCell ref="I147:I148"/>
    <mergeCell ref="M76:M77"/>
    <mergeCell ref="N76:N77"/>
    <mergeCell ref="O76:O77"/>
    <mergeCell ref="P76:P77"/>
    <mergeCell ref="B144:P144"/>
    <mergeCell ref="B145:P145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O5:O6"/>
    <mergeCell ref="P5:P6"/>
    <mergeCell ref="B73:P73"/>
    <mergeCell ref="B74:P74"/>
    <mergeCell ref="K5:K6"/>
    <mergeCell ref="L5:L6"/>
    <mergeCell ref="M5:M6"/>
    <mergeCell ref="N5:N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2021-11-17T14:56:24Z</dcterms:created>
  <dcterms:modified xsi:type="dcterms:W3CDTF">2024-03-20T08:55:31Z</dcterms:modified>
  <cp:category/>
  <cp:version/>
  <cp:contentType/>
  <cp:contentStatus/>
</cp:coreProperties>
</file>